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<sst xmlns="http://schemas.openxmlformats.org/spreadsheetml/2006/main" count="82" uniqueCount="53">
  <si>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</si>
  <si>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</si>
  <si>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</si>
  <si>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</si>
  <si>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</si>
  <si>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</si>
  <si>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</si>
  <si>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</si>
  <si>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</si>
  <si>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</si>
  <si>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Mózes János</t>
  </si>
  <si>
    <t>Tóth György</t>
  </si>
  <si>
    <t>Pelczer Ferenc</t>
  </si>
  <si>
    <t>Kocsis János</t>
  </si>
  <si>
    <t>Sike Gábor</t>
  </si>
  <si>
    <t>Gazdag Ferenc</t>
  </si>
  <si>
    <t>Simon Csaba</t>
  </si>
  <si>
    <t>X= csere játékosok</t>
  </si>
  <si>
    <t>Tóth András</t>
  </si>
  <si>
    <t>Nemes József</t>
  </si>
  <si>
    <t>Csergő Vencel</t>
  </si>
  <si>
    <t>Vajda József</t>
  </si>
  <si>
    <t>Rák Gyula</t>
  </si>
  <si>
    <t>Szathmári Zoltán</t>
  </si>
  <si>
    <t>EGYÉNI EREDMÉNYEK</t>
  </si>
  <si>
    <t>Nagy Gábor</t>
  </si>
  <si>
    <t>Komáromi Tibor</t>
  </si>
  <si>
    <t>Flóris Pál</t>
  </si>
  <si>
    <t>Miskei Vendel</t>
  </si>
  <si>
    <t>Straubinger Szilvia</t>
  </si>
  <si>
    <t>Brucker Lilla</t>
  </si>
  <si>
    <t>Bujdos Ferenc</t>
  </si>
  <si>
    <t>Aranyos Géza</t>
  </si>
  <si>
    <t>Paks</t>
  </si>
  <si>
    <t>Szabó Bence</t>
  </si>
  <si>
    <t>Klein Zoltán</t>
  </si>
  <si>
    <t>TMSZSE-II.</t>
  </si>
  <si>
    <t>TMSZSE II.</t>
  </si>
  <si>
    <t>TMSZSE-I.</t>
  </si>
  <si>
    <t>Fauszt Richárd</t>
  </si>
  <si>
    <t>Alsónána SE</t>
  </si>
  <si>
    <t>Balics Viktória</t>
  </si>
  <si>
    <t>MMG-AM</t>
  </si>
  <si>
    <t>Fastron AC Tolna</t>
  </si>
  <si>
    <t>OBALL</t>
  </si>
  <si>
    <t>Andriska Attila</t>
  </si>
  <si>
    <t>Veress Barna</t>
  </si>
  <si>
    <t>Ifj. Bocs László Alex</t>
  </si>
  <si>
    <t>Amatőr Diákok</t>
  </si>
  <si>
    <t>Patkó Zsombor</t>
  </si>
  <si>
    <t>Putnoki Levente</t>
  </si>
  <si>
    <t>BÁT-GABONA KFT</t>
  </si>
  <si>
    <t>x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</si>
</sst>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30" zoomScaleNormal="130" zoomScalePageLayoutView="0" workbookViewId="0" topLeftCell="A13">
      <selection activeCell="P43" sqref="P43"/>
    </sheetView>
  </sheetViews>
  <sheetFormatPr defaultColWidth="9.00390625" defaultRowHeight="12.75"/>
  <cols>
    <col min="1" max="1" width="5.25390625" style="88" customWidth="1"/>
    <col min="2" max="2" width="21.125" style="37" customWidth="1"/>
    <col min="3" max="3" width="15.875" style="52" customWidth="1"/>
    <col min="4" max="11" width="2.75390625" style="23" customWidth="1"/>
    <col min="12" max="12" width="4.625" style="23" customWidth="1"/>
    <col min="13" max="13" width="5.00390625" style="0" customWidth="1"/>
    <col min="14" max="14" width="3.00390625" style="0" customWidth="1"/>
    <col min="15" max="15" width="3.625" style="0" customWidth="1"/>
    <col min="16" max="16" width="7.625" style="0" customWidth="1"/>
  </cols>
  <sheetData>
    <row r="1" spans="2:12" ht="12.75">
      <c r="B1" s="35" t="s">
        <v>24</v>
      </c>
      <c r="D1"/>
      <c r="F1"/>
      <c r="G1"/>
      <c r="H1"/>
      <c r="I1"/>
      <c r="J1"/>
      <c r="K1"/>
      <c r="L1"/>
    </row>
    <row r="2" spans="1:16" s="34" customFormat="1" ht="13.5" customHeight="1" thickBot="1">
      <c r="A2" s="89"/>
      <c r="B2" s="35"/>
      <c r="C2" s="53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69" t="s">
        <v>1</v>
      </c>
      <c r="N2" s="69"/>
      <c r="O2" s="69"/>
      <c r="P2" s="69"/>
    </row>
    <row r="3" spans="2:16" ht="13.5" customHeight="1" thickBot="1">
      <c r="B3" s="50" t="s">
        <v>2</v>
      </c>
      <c r="C3" s="50" t="s">
        <v>3</v>
      </c>
      <c r="D3" s="38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3" t="s">
        <v>4</v>
      </c>
      <c r="N3" s="4" t="s">
        <v>5</v>
      </c>
      <c r="O3" s="5" t="s">
        <v>6</v>
      </c>
      <c r="P3" s="6" t="s">
        <v>7</v>
      </c>
    </row>
    <row r="4" spans="1:16" ht="13.5" customHeight="1" thickBot="1">
      <c r="A4" s="90">
        <v>1</v>
      </c>
      <c r="B4" s="79" t="s">
        <v>10</v>
      </c>
      <c r="C4" s="58" t="s">
        <v>51</v>
      </c>
      <c r="D4" s="43">
        <v>3</v>
      </c>
      <c r="E4" s="66"/>
      <c r="F4" s="27">
        <v>3</v>
      </c>
      <c r="G4" s="27">
        <v>3</v>
      </c>
      <c r="H4" s="27"/>
      <c r="I4" s="27">
        <v>3</v>
      </c>
      <c r="J4" s="27"/>
      <c r="K4" s="27">
        <v>3</v>
      </c>
      <c r="L4" s="27">
        <v>2</v>
      </c>
      <c r="M4" s="1">
        <f>COUNT(D4:L4)*3</f>
        <v>18</v>
      </c>
      <c r="N4" s="2">
        <f>SUM(D4:L4)</f>
        <v>17</v>
      </c>
      <c r="O4" s="11">
        <f>M4-N4</f>
        <v>1</v>
      </c>
      <c r="P4" s="14">
        <f>IF(M4=0,"",N4/M4*100)</f>
        <v>94.44444444444444</v>
      </c>
    </row>
    <row r="5" spans="1:16" ht="13.5" customHeight="1" thickBot="1">
      <c r="A5" s="91">
        <v>2</v>
      </c>
      <c r="B5" s="71" t="s">
        <v>13</v>
      </c>
      <c r="C5" s="59" t="s">
        <v>40</v>
      </c>
      <c r="D5" s="46">
        <v>1</v>
      </c>
      <c r="E5" s="32">
        <v>3</v>
      </c>
      <c r="F5" s="32">
        <v>2</v>
      </c>
      <c r="G5" s="32">
        <v>3</v>
      </c>
      <c r="H5" s="32">
        <v>3</v>
      </c>
      <c r="I5" s="32">
        <v>3</v>
      </c>
      <c r="J5" s="32">
        <v>3</v>
      </c>
      <c r="K5" s="32">
        <v>3</v>
      </c>
      <c r="L5" s="32">
        <v>3</v>
      </c>
      <c r="M5" s="19">
        <f>COUNT(D5:L5)*3</f>
        <v>27</v>
      </c>
      <c r="N5" s="20">
        <f>SUM(D5:L5)</f>
        <v>24</v>
      </c>
      <c r="O5" s="13">
        <f>M5-N5</f>
        <v>3</v>
      </c>
      <c r="P5" s="14">
        <f>IF(M5=0,"",N5/M5*100)</f>
        <v>88.88888888888889</v>
      </c>
    </row>
    <row r="6" spans="1:16" ht="13.5" customHeight="1" thickBot="1">
      <c r="A6" s="91">
        <v>3</v>
      </c>
      <c r="B6" s="80" t="s">
        <v>29</v>
      </c>
      <c r="C6" s="60" t="s">
        <v>38</v>
      </c>
      <c r="D6" s="72">
        <v>3</v>
      </c>
      <c r="E6" s="25">
        <v>0</v>
      </c>
      <c r="F6" s="25">
        <v>3</v>
      </c>
      <c r="G6" s="25">
        <v>2</v>
      </c>
      <c r="H6" s="25">
        <v>3</v>
      </c>
      <c r="I6" s="25">
        <v>3</v>
      </c>
      <c r="J6" s="25">
        <v>3</v>
      </c>
      <c r="K6" s="25">
        <v>3</v>
      </c>
      <c r="L6" s="25">
        <v>3</v>
      </c>
      <c r="M6" s="1">
        <f>COUNT(D6:L6)*3</f>
        <v>27</v>
      </c>
      <c r="N6" s="2">
        <f>SUM(D6:L6)</f>
        <v>23</v>
      </c>
      <c r="O6" s="11">
        <f>M6-N6</f>
        <v>4</v>
      </c>
      <c r="P6" s="10">
        <f>IF(M6=0,"",N6/M6*100)</f>
        <v>85.18518518518519</v>
      </c>
    </row>
    <row r="7" spans="1:16" ht="13.5" customHeight="1" thickBot="1">
      <c r="A7" s="91">
        <v>4</v>
      </c>
      <c r="B7" s="79" t="s">
        <v>11</v>
      </c>
      <c r="C7" s="54" t="s">
        <v>51</v>
      </c>
      <c r="D7" s="40"/>
      <c r="E7" s="64">
        <v>3</v>
      </c>
      <c r="F7" s="26">
        <v>3</v>
      </c>
      <c r="G7" s="26"/>
      <c r="H7" s="26"/>
      <c r="I7" s="26">
        <v>3</v>
      </c>
      <c r="J7" s="26">
        <v>3</v>
      </c>
      <c r="K7" s="26">
        <v>2</v>
      </c>
      <c r="L7" s="26">
        <v>1</v>
      </c>
      <c r="M7" s="1">
        <f>COUNT(D7:L7)*3</f>
        <v>18</v>
      </c>
      <c r="N7" s="2">
        <f>SUM(D7:L7)</f>
        <v>15</v>
      </c>
      <c r="O7" s="11">
        <f>M7-N7</f>
        <v>3</v>
      </c>
      <c r="P7" s="10">
        <f>IF(M7=0,"",N7/M7*100)</f>
        <v>83.33333333333334</v>
      </c>
    </row>
    <row r="8" spans="1:16" ht="13.5" customHeight="1" thickBot="1">
      <c r="A8" s="91">
        <v>5</v>
      </c>
      <c r="B8" s="81" t="s">
        <v>41</v>
      </c>
      <c r="C8" s="51" t="s">
        <v>38</v>
      </c>
      <c r="D8" s="73">
        <v>3</v>
      </c>
      <c r="E8" s="26">
        <v>2</v>
      </c>
      <c r="F8" s="26">
        <v>3</v>
      </c>
      <c r="G8" s="26">
        <v>2</v>
      </c>
      <c r="H8" s="26">
        <v>3</v>
      </c>
      <c r="I8" s="26">
        <v>3</v>
      </c>
      <c r="J8" s="26">
        <v>3</v>
      </c>
      <c r="K8" s="26">
        <v>3</v>
      </c>
      <c r="L8" s="26">
        <v>0</v>
      </c>
      <c r="M8" s="1">
        <f>COUNT(D8:L8)*3</f>
        <v>27</v>
      </c>
      <c r="N8" s="2">
        <f>SUM(D8:L8)</f>
        <v>22</v>
      </c>
      <c r="O8" s="11">
        <f>M8-N8</f>
        <v>5</v>
      </c>
      <c r="P8" s="10">
        <f>IF(M8=0,"",N8/M8*100)</f>
        <v>81.48148148148148</v>
      </c>
    </row>
    <row r="9" spans="1:17" ht="13.5" customHeight="1" thickBot="1">
      <c r="A9" s="91">
        <v>6</v>
      </c>
      <c r="B9" s="82" t="s">
        <v>25</v>
      </c>
      <c r="C9" s="57" t="s">
        <v>51</v>
      </c>
      <c r="D9" s="47">
        <v>3</v>
      </c>
      <c r="E9" s="65">
        <v>2</v>
      </c>
      <c r="F9" s="28">
        <v>2</v>
      </c>
      <c r="G9" s="28">
        <v>2</v>
      </c>
      <c r="H9" s="28">
        <v>3</v>
      </c>
      <c r="I9" s="28"/>
      <c r="J9" s="28">
        <v>3</v>
      </c>
      <c r="K9" s="28">
        <v>2</v>
      </c>
      <c r="L9" s="28">
        <v>1</v>
      </c>
      <c r="M9" s="1">
        <f>COUNT(D9:L9)*3-1</f>
        <v>23</v>
      </c>
      <c r="N9" s="2">
        <f>SUM(D9:L9)</f>
        <v>18</v>
      </c>
      <c r="O9" s="11">
        <f>M9-N9</f>
        <v>5</v>
      </c>
      <c r="P9" s="12">
        <f>IF(M9=0,"",N9/M9*100)</f>
        <v>78.26086956521739</v>
      </c>
      <c r="Q9" t="s">
        <v>52</v>
      </c>
    </row>
    <row r="10" spans="1:17" ht="13.5" customHeight="1" thickBot="1">
      <c r="A10" s="91"/>
      <c r="B10" s="83" t="s">
        <v>32</v>
      </c>
      <c r="C10" s="61" t="s">
        <v>33</v>
      </c>
      <c r="D10" s="76">
        <v>1</v>
      </c>
      <c r="E10" s="29">
        <v>1</v>
      </c>
      <c r="F10" s="29">
        <v>2</v>
      </c>
      <c r="G10" s="29">
        <v>3</v>
      </c>
      <c r="H10" s="29">
        <v>3</v>
      </c>
      <c r="I10" s="29">
        <v>2</v>
      </c>
      <c r="J10" s="29">
        <v>3</v>
      </c>
      <c r="K10" s="29">
        <v>0</v>
      </c>
      <c r="L10" s="29">
        <v>3</v>
      </c>
      <c r="M10" s="15">
        <f>COUNT(D10:L10)*3-4</f>
        <v>23</v>
      </c>
      <c r="N10" s="16">
        <f>SUM(D10:L10)</f>
        <v>18</v>
      </c>
      <c r="O10" s="17">
        <f>M10-N10</f>
        <v>5</v>
      </c>
      <c r="P10" s="18">
        <f>IF(M10=0,"",N10/M10*100)</f>
        <v>78.26086956521739</v>
      </c>
      <c r="Q10" t="s">
        <v>52</v>
      </c>
    </row>
    <row r="11" spans="1:16" ht="13.5" customHeight="1" thickBot="1">
      <c r="A11" s="91">
        <v>8</v>
      </c>
      <c r="B11" s="79" t="s">
        <v>18</v>
      </c>
      <c r="C11" s="54" t="s">
        <v>38</v>
      </c>
      <c r="D11" s="74">
        <v>3</v>
      </c>
      <c r="E11" s="31">
        <v>1</v>
      </c>
      <c r="F11" s="31">
        <v>1</v>
      </c>
      <c r="G11" s="31">
        <v>2</v>
      </c>
      <c r="H11" s="31">
        <v>3</v>
      </c>
      <c r="I11" s="31">
        <v>3</v>
      </c>
      <c r="J11" s="31">
        <v>3</v>
      </c>
      <c r="K11" s="31"/>
      <c r="L11" s="31">
        <v>2</v>
      </c>
      <c r="M11" s="7">
        <f>COUNT(D11:L11)*3</f>
        <v>24</v>
      </c>
      <c r="N11" s="8">
        <f>SUM(D11:L11)</f>
        <v>18</v>
      </c>
      <c r="O11" s="9">
        <f>M11-N11</f>
        <v>6</v>
      </c>
      <c r="P11" s="10">
        <f>IF(M11=0,"",N11/M11*100)</f>
        <v>75</v>
      </c>
    </row>
    <row r="12" spans="1:16" ht="13.5" customHeight="1" thickBot="1">
      <c r="A12" s="91">
        <v>9</v>
      </c>
      <c r="B12" s="81" t="s">
        <v>46</v>
      </c>
      <c r="C12" s="56" t="s">
        <v>44</v>
      </c>
      <c r="D12" s="48">
        <v>1</v>
      </c>
      <c r="E12" s="31">
        <v>3</v>
      </c>
      <c r="F12" s="31">
        <v>1</v>
      </c>
      <c r="G12" s="31">
        <v>3</v>
      </c>
      <c r="H12" s="31">
        <v>2</v>
      </c>
      <c r="I12" s="67">
        <v>1</v>
      </c>
      <c r="J12" s="31">
        <v>3</v>
      </c>
      <c r="K12" s="31">
        <v>3</v>
      </c>
      <c r="L12" s="31">
        <v>3</v>
      </c>
      <c r="M12" s="7">
        <f>COUNT(D12:L12)*3</f>
        <v>27</v>
      </c>
      <c r="N12" s="8">
        <f>SUM(D12:L12)</f>
        <v>20</v>
      </c>
      <c r="O12" s="9">
        <f>M12-N12</f>
        <v>7</v>
      </c>
      <c r="P12" s="10">
        <f>IF(M12=0,"",N12/M12*100)</f>
        <v>74.07407407407408</v>
      </c>
    </row>
    <row r="13" spans="1:17" ht="13.5" customHeight="1" thickBot="1">
      <c r="A13" s="91">
        <v>10</v>
      </c>
      <c r="B13" s="81" t="s">
        <v>35</v>
      </c>
      <c r="C13" s="51" t="s">
        <v>33</v>
      </c>
      <c r="D13" s="73">
        <v>2</v>
      </c>
      <c r="E13" s="26">
        <v>1</v>
      </c>
      <c r="F13" s="26">
        <v>2</v>
      </c>
      <c r="G13" s="26">
        <v>3</v>
      </c>
      <c r="H13" s="26">
        <v>2</v>
      </c>
      <c r="I13" s="26">
        <v>2</v>
      </c>
      <c r="J13" s="26">
        <v>3</v>
      </c>
      <c r="K13" s="26">
        <v>0</v>
      </c>
      <c r="L13" s="26">
        <v>2</v>
      </c>
      <c r="M13" s="7">
        <f>COUNT(D13:L13)*3-4</f>
        <v>23</v>
      </c>
      <c r="N13" s="8">
        <f>SUM(D13:L13)</f>
        <v>17</v>
      </c>
      <c r="O13" s="9">
        <f>M13-N13</f>
        <v>6</v>
      </c>
      <c r="P13" s="10">
        <f>IF(M13=0,"",N13/M13*100)</f>
        <v>73.91304347826086</v>
      </c>
      <c r="Q13" t="s">
        <v>52</v>
      </c>
    </row>
    <row r="14" spans="1:16" ht="13.5" customHeight="1" thickBot="1">
      <c r="A14" s="91">
        <v>11</v>
      </c>
      <c r="B14" s="79" t="s">
        <v>31</v>
      </c>
      <c r="C14" s="54" t="s">
        <v>33</v>
      </c>
      <c r="D14" s="75">
        <v>3</v>
      </c>
      <c r="E14" s="27">
        <v>1</v>
      </c>
      <c r="F14" s="27">
        <v>3</v>
      </c>
      <c r="G14" s="27"/>
      <c r="H14" s="27"/>
      <c r="I14" s="27">
        <v>2</v>
      </c>
      <c r="J14" s="27">
        <v>3</v>
      </c>
      <c r="K14" s="27">
        <v>1</v>
      </c>
      <c r="L14" s="33">
        <v>2</v>
      </c>
      <c r="M14" s="1">
        <f>COUNT(D14:L14)*3</f>
        <v>21</v>
      </c>
      <c r="N14" s="2">
        <f>SUM(D14:L14)</f>
        <v>15</v>
      </c>
      <c r="O14" s="11">
        <f>M14-N14</f>
        <v>6</v>
      </c>
      <c r="P14" s="12">
        <f>IF(M14=0,"",N14/M14*100)</f>
        <v>71.42857142857143</v>
      </c>
    </row>
    <row r="15" spans="1:16" ht="13.5" customHeight="1" thickBot="1">
      <c r="A15" s="91">
        <v>12</v>
      </c>
      <c r="B15" s="84" t="s">
        <v>45</v>
      </c>
      <c r="C15" s="57" t="s">
        <v>44</v>
      </c>
      <c r="D15" s="42">
        <v>1</v>
      </c>
      <c r="E15" s="28">
        <v>2</v>
      </c>
      <c r="F15" s="28">
        <v>1</v>
      </c>
      <c r="G15" s="28">
        <v>3</v>
      </c>
      <c r="H15" s="28">
        <v>2</v>
      </c>
      <c r="I15" s="65">
        <v>1</v>
      </c>
      <c r="J15" s="28">
        <v>3</v>
      </c>
      <c r="K15" s="28">
        <v>3</v>
      </c>
      <c r="L15" s="68">
        <v>2</v>
      </c>
      <c r="M15" s="1">
        <f>COUNT(D15:L15)*3</f>
        <v>27</v>
      </c>
      <c r="N15" s="2">
        <f>SUM(D15:L15)</f>
        <v>18</v>
      </c>
      <c r="O15" s="11">
        <f>M15-N15</f>
        <v>9</v>
      </c>
      <c r="P15" s="12">
        <f>IF(M15=0,"",N15/M15*100)</f>
        <v>66.66666666666666</v>
      </c>
    </row>
    <row r="16" spans="1:16" ht="13.5" customHeight="1" thickBot="1">
      <c r="A16" s="91">
        <v>13</v>
      </c>
      <c r="B16" s="85" t="s">
        <v>20</v>
      </c>
      <c r="C16" s="55" t="s">
        <v>8</v>
      </c>
      <c r="D16" s="40">
        <v>1</v>
      </c>
      <c r="E16" s="26">
        <v>3</v>
      </c>
      <c r="F16" s="26">
        <v>1</v>
      </c>
      <c r="G16" s="26">
        <v>2</v>
      </c>
      <c r="H16" s="26"/>
      <c r="I16" s="26"/>
      <c r="J16" s="26"/>
      <c r="K16" s="64">
        <v>3</v>
      </c>
      <c r="L16" s="26">
        <v>1</v>
      </c>
      <c r="M16" s="1">
        <f>COUNT(D16:L16)*3</f>
        <v>18</v>
      </c>
      <c r="N16" s="2">
        <f>SUM(D16:L16)</f>
        <v>11</v>
      </c>
      <c r="O16" s="21">
        <f>M16-N16</f>
        <v>7</v>
      </c>
      <c r="P16" s="10">
        <f>IF(M16=0,"",N16/M16*100)</f>
        <v>61.111111111111114</v>
      </c>
    </row>
    <row r="17" spans="1:16" ht="13.5" customHeight="1" thickBot="1">
      <c r="A17" s="91"/>
      <c r="B17" s="79" t="s">
        <v>30</v>
      </c>
      <c r="C17" s="56" t="s">
        <v>43</v>
      </c>
      <c r="D17" s="41"/>
      <c r="E17" s="27">
        <v>1</v>
      </c>
      <c r="F17" s="27"/>
      <c r="G17" s="27">
        <v>2</v>
      </c>
      <c r="H17" s="27">
        <v>3</v>
      </c>
      <c r="I17" s="27">
        <v>3</v>
      </c>
      <c r="J17" s="27">
        <v>0</v>
      </c>
      <c r="K17" s="27">
        <v>2</v>
      </c>
      <c r="L17" s="66"/>
      <c r="M17" s="1">
        <f>COUNT(D17:L17)*3</f>
        <v>18</v>
      </c>
      <c r="N17" s="2">
        <f>SUM(D17:L17)</f>
        <v>11</v>
      </c>
      <c r="O17" s="21">
        <f>M17-N17</f>
        <v>7</v>
      </c>
      <c r="P17" s="10">
        <f>IF(M17=0,"",N17/M17*100)</f>
        <v>61.111111111111114</v>
      </c>
    </row>
    <row r="18" spans="1:17" ht="13.5" customHeight="1" thickBot="1">
      <c r="A18" s="91">
        <v>15</v>
      </c>
      <c r="B18" s="79" t="s">
        <v>47</v>
      </c>
      <c r="C18" s="54" t="s">
        <v>44</v>
      </c>
      <c r="D18" s="41">
        <v>0</v>
      </c>
      <c r="E18" s="33">
        <v>1</v>
      </c>
      <c r="F18" s="26">
        <v>0</v>
      </c>
      <c r="G18" s="41">
        <v>3</v>
      </c>
      <c r="H18" s="27">
        <v>2</v>
      </c>
      <c r="I18" s="66">
        <v>1</v>
      </c>
      <c r="J18" s="27">
        <v>3</v>
      </c>
      <c r="K18" s="27">
        <v>1</v>
      </c>
      <c r="L18" s="27">
        <v>2</v>
      </c>
      <c r="M18" s="1">
        <f>COUNT(D18:L18)*3-4</f>
        <v>23</v>
      </c>
      <c r="N18" s="2">
        <f>SUM(D18:L18)</f>
        <v>13</v>
      </c>
      <c r="O18" s="11">
        <f>M18-N18</f>
        <v>10</v>
      </c>
      <c r="P18" s="10">
        <f>IF(M18=0,"",N18/M18*100)</f>
        <v>56.52173913043478</v>
      </c>
      <c r="Q18" t="s">
        <v>52</v>
      </c>
    </row>
    <row r="19" spans="1:17" ht="13.5" customHeight="1" thickBot="1">
      <c r="A19" s="91">
        <v>16</v>
      </c>
      <c r="B19" s="79" t="s">
        <v>9</v>
      </c>
      <c r="C19" s="56" t="s">
        <v>37</v>
      </c>
      <c r="D19" s="41">
        <v>0</v>
      </c>
      <c r="E19" s="27"/>
      <c r="F19" s="77">
        <v>3</v>
      </c>
      <c r="G19" s="27">
        <v>2</v>
      </c>
      <c r="H19" s="27">
        <v>2</v>
      </c>
      <c r="I19" s="27"/>
      <c r="J19" s="27">
        <v>1</v>
      </c>
      <c r="K19" s="27">
        <v>1</v>
      </c>
      <c r="L19" s="27"/>
      <c r="M19" s="1">
        <f>COUNT(D19:L19)*3-2</f>
        <v>16</v>
      </c>
      <c r="N19" s="2">
        <f>SUM(D19:L19)</f>
        <v>9</v>
      </c>
      <c r="O19" s="21">
        <f>M19-N19</f>
        <v>7</v>
      </c>
      <c r="P19" s="10">
        <f>IF(M19=0,"",N19/M19*100)</f>
        <v>56.25</v>
      </c>
      <c r="Q19" t="s">
        <v>52</v>
      </c>
    </row>
    <row r="20" spans="1:16" ht="13.5" customHeight="1" thickBot="1">
      <c r="A20" s="91">
        <v>17</v>
      </c>
      <c r="B20" s="86" t="s">
        <v>26</v>
      </c>
      <c r="C20" s="57" t="s">
        <v>8</v>
      </c>
      <c r="D20" s="47">
        <v>2</v>
      </c>
      <c r="E20" s="28">
        <v>3</v>
      </c>
      <c r="F20" s="28"/>
      <c r="G20" s="28"/>
      <c r="H20" s="28">
        <v>0</v>
      </c>
      <c r="I20" s="28">
        <v>0</v>
      </c>
      <c r="J20" s="28"/>
      <c r="K20" s="65">
        <v>3</v>
      </c>
      <c r="L20" s="68"/>
      <c r="M20" s="1">
        <f>COUNT(D20:L20)*3</f>
        <v>15</v>
      </c>
      <c r="N20" s="2">
        <f>SUM(D20:L20)</f>
        <v>8</v>
      </c>
      <c r="O20" s="21">
        <f>M20-N20</f>
        <v>7</v>
      </c>
      <c r="P20" s="10">
        <f>IF(M20=0,"",N20/M20*100)</f>
        <v>53.333333333333336</v>
      </c>
    </row>
    <row r="21" spans="1:16" ht="13.5" customHeight="1" thickBot="1">
      <c r="A21" s="91">
        <v>18</v>
      </c>
      <c r="B21" s="82" t="s">
        <v>12</v>
      </c>
      <c r="C21" s="62" t="s">
        <v>43</v>
      </c>
      <c r="D21" s="49">
        <v>3</v>
      </c>
      <c r="E21" s="29">
        <v>1</v>
      </c>
      <c r="F21" s="29"/>
      <c r="G21" s="29">
        <v>1</v>
      </c>
      <c r="H21" s="29">
        <v>2</v>
      </c>
      <c r="I21" s="29">
        <v>0</v>
      </c>
      <c r="J21" s="29">
        <v>0</v>
      </c>
      <c r="K21" s="29">
        <v>2</v>
      </c>
      <c r="L21" s="77">
        <v>3</v>
      </c>
      <c r="M21" s="15">
        <f>COUNT(D21:L21)*3</f>
        <v>24</v>
      </c>
      <c r="N21" s="16">
        <f>SUM(D21:L21)</f>
        <v>12</v>
      </c>
      <c r="O21" s="22">
        <f>M21-N21</f>
        <v>12</v>
      </c>
      <c r="P21" s="14">
        <f>IF(M21=0,"",N21/M21*100)</f>
        <v>50</v>
      </c>
    </row>
    <row r="22" spans="1:16" ht="13.5" customHeight="1" thickBot="1">
      <c r="A22" s="91">
        <v>19</v>
      </c>
      <c r="B22" s="80" t="s">
        <v>14</v>
      </c>
      <c r="C22" s="55" t="s">
        <v>37</v>
      </c>
      <c r="D22" s="39">
        <v>0</v>
      </c>
      <c r="E22" s="25">
        <v>2</v>
      </c>
      <c r="F22" s="63"/>
      <c r="G22" s="25">
        <v>1</v>
      </c>
      <c r="H22" s="25"/>
      <c r="I22" s="25">
        <v>3</v>
      </c>
      <c r="J22" s="25">
        <v>1</v>
      </c>
      <c r="K22" s="25"/>
      <c r="L22" s="25">
        <v>2</v>
      </c>
      <c r="M22" s="7">
        <f>COUNT(D22:L22)*3</f>
        <v>18</v>
      </c>
      <c r="N22" s="8">
        <f>SUM(D22:L22)</f>
        <v>9</v>
      </c>
      <c r="O22" s="9">
        <f>M22-N22</f>
        <v>9</v>
      </c>
      <c r="P22" s="10">
        <f>IF(M22=0,"",N22/M22*100)</f>
        <v>50</v>
      </c>
    </row>
    <row r="23" spans="1:17" ht="13.5" customHeight="1" thickBot="1">
      <c r="A23" s="91">
        <v>20</v>
      </c>
      <c r="B23" s="79" t="s">
        <v>28</v>
      </c>
      <c r="C23" s="56" t="s">
        <v>51</v>
      </c>
      <c r="D23" s="40">
        <v>1</v>
      </c>
      <c r="E23" s="64">
        <v>3</v>
      </c>
      <c r="F23" s="26"/>
      <c r="G23" s="26">
        <v>0</v>
      </c>
      <c r="H23" s="26">
        <v>2</v>
      </c>
      <c r="I23" s="26">
        <v>0</v>
      </c>
      <c r="J23" s="26">
        <v>0</v>
      </c>
      <c r="K23" s="26"/>
      <c r="L23" s="26"/>
      <c r="M23" s="7">
        <f>COUNT(D23:L23)*3-1</f>
        <v>17</v>
      </c>
      <c r="N23" s="8">
        <f>SUM(D23:L23)</f>
        <v>6</v>
      </c>
      <c r="O23" s="9">
        <f>M23-N23</f>
        <v>11</v>
      </c>
      <c r="P23" s="12">
        <f>IF(M23=0,"",N23/M23*100)</f>
        <v>35.294117647058826</v>
      </c>
      <c r="Q23" t="s">
        <v>52</v>
      </c>
    </row>
    <row r="24" spans="1:17" ht="13.5" customHeight="1" thickBot="1">
      <c r="A24" s="91">
        <v>21</v>
      </c>
      <c r="B24" s="79" t="s">
        <v>21</v>
      </c>
      <c r="C24" s="54" t="s">
        <v>40</v>
      </c>
      <c r="D24" s="40">
        <v>0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26"/>
      <c r="K24" s="26">
        <v>1</v>
      </c>
      <c r="L24" s="26">
        <v>3</v>
      </c>
      <c r="M24" s="7">
        <f>COUNT(D24:L24)*3-4</f>
        <v>20</v>
      </c>
      <c r="N24" s="8">
        <f>SUM(D24:L24)</f>
        <v>7</v>
      </c>
      <c r="O24" s="9">
        <f>M24-N24</f>
        <v>13</v>
      </c>
      <c r="P24" s="12">
        <f>IF(M24=0,"",N24/M24*100)</f>
        <v>35</v>
      </c>
      <c r="Q24" t="s">
        <v>52</v>
      </c>
    </row>
    <row r="25" spans="1:17" ht="13.5" customHeight="1" thickBot="1">
      <c r="A25" s="91">
        <v>22</v>
      </c>
      <c r="B25" s="84" t="s">
        <v>22</v>
      </c>
      <c r="C25" s="57" t="s">
        <v>40</v>
      </c>
      <c r="D25" s="47"/>
      <c r="E25" s="28">
        <v>0</v>
      </c>
      <c r="F25" s="28">
        <v>0</v>
      </c>
      <c r="G25" s="28">
        <v>0</v>
      </c>
      <c r="H25" s="28">
        <v>0</v>
      </c>
      <c r="I25" s="28">
        <v>3</v>
      </c>
      <c r="J25" s="28">
        <v>1</v>
      </c>
      <c r="K25" s="28">
        <v>1</v>
      </c>
      <c r="L25" s="28">
        <v>3</v>
      </c>
      <c r="M25" s="7">
        <f>COUNT(D25:L25)*3-1</f>
        <v>23</v>
      </c>
      <c r="N25" s="8">
        <f>SUM(D25:L25)</f>
        <v>8</v>
      </c>
      <c r="O25" s="9">
        <f>M25-N25</f>
        <v>15</v>
      </c>
      <c r="P25" s="10">
        <f>IF(M25=0,"",N25/M25*100)</f>
        <v>34.78260869565217</v>
      </c>
      <c r="Q25" t="s">
        <v>52</v>
      </c>
    </row>
    <row r="26" spans="1:16" ht="13.5" customHeight="1" thickBot="1">
      <c r="A26" s="91">
        <v>23</v>
      </c>
      <c r="B26" s="87" t="s">
        <v>19</v>
      </c>
      <c r="C26" s="61" t="s">
        <v>8</v>
      </c>
      <c r="D26" s="44">
        <v>1</v>
      </c>
      <c r="E26" s="30">
        <v>3</v>
      </c>
      <c r="F26" s="30"/>
      <c r="G26" s="30"/>
      <c r="H26" s="30">
        <v>0</v>
      </c>
      <c r="I26" s="30">
        <v>0</v>
      </c>
      <c r="J26" s="30">
        <v>2</v>
      </c>
      <c r="K26" s="78"/>
      <c r="L26" s="30">
        <v>0</v>
      </c>
      <c r="M26" s="7">
        <f>COUNT(D26:L26)*3</f>
        <v>18</v>
      </c>
      <c r="N26" s="8">
        <f>SUM(D26:L26)</f>
        <v>6</v>
      </c>
      <c r="O26" s="9">
        <f>M26-N26</f>
        <v>12</v>
      </c>
      <c r="P26" s="12">
        <f>IF(M26=0,"",N26/M26*100)</f>
        <v>33.33333333333333</v>
      </c>
    </row>
    <row r="27" spans="1:16" ht="13.5" customHeight="1" thickBot="1">
      <c r="A27" s="91">
        <v>24</v>
      </c>
      <c r="B27" s="81" t="s">
        <v>39</v>
      </c>
      <c r="C27" s="56" t="s">
        <v>43</v>
      </c>
      <c r="D27" s="45"/>
      <c r="E27" s="26">
        <v>0</v>
      </c>
      <c r="F27" s="26">
        <v>2</v>
      </c>
      <c r="G27" s="26">
        <v>1</v>
      </c>
      <c r="H27" s="26">
        <v>1</v>
      </c>
      <c r="I27" s="26">
        <v>0</v>
      </c>
      <c r="J27" s="26">
        <v>0</v>
      </c>
      <c r="K27" s="26">
        <v>0</v>
      </c>
      <c r="L27" s="64">
        <v>3</v>
      </c>
      <c r="M27" s="1">
        <f>COUNT(D27:L27)*3</f>
        <v>24</v>
      </c>
      <c r="N27" s="2">
        <f>SUM(D27:L27)</f>
        <v>7</v>
      </c>
      <c r="O27" s="11">
        <f>M27-N27</f>
        <v>17</v>
      </c>
      <c r="P27" s="10">
        <f>IF(M27=0,"",N27/M27*100)</f>
        <v>29.166666666666668</v>
      </c>
    </row>
    <row r="28" spans="1:16" ht="13.5" customHeight="1" thickBot="1">
      <c r="A28" s="91">
        <v>25</v>
      </c>
      <c r="B28" s="84" t="s">
        <v>23</v>
      </c>
      <c r="C28" s="57" t="s">
        <v>36</v>
      </c>
      <c r="D28" s="42">
        <v>0</v>
      </c>
      <c r="E28" s="28">
        <v>1</v>
      </c>
      <c r="F28" s="65">
        <v>3</v>
      </c>
      <c r="G28" s="28">
        <v>1</v>
      </c>
      <c r="H28" s="28">
        <v>1</v>
      </c>
      <c r="I28" s="28"/>
      <c r="J28" s="28">
        <v>1</v>
      </c>
      <c r="K28" s="28">
        <v>0</v>
      </c>
      <c r="L28" s="68">
        <v>0</v>
      </c>
      <c r="M28" s="1">
        <f>COUNT(D28:L28)*3</f>
        <v>24</v>
      </c>
      <c r="N28" s="2">
        <f>SUM(D28:L28)</f>
        <v>7</v>
      </c>
      <c r="O28" s="11">
        <f>M28-N28</f>
        <v>17</v>
      </c>
      <c r="P28" s="10">
        <f>IF(M28=0,"",N28/M28*100)</f>
        <v>29.166666666666668</v>
      </c>
    </row>
    <row r="29" spans="1:16" ht="13.5" customHeight="1" thickBot="1">
      <c r="A29" s="91">
        <v>26</v>
      </c>
      <c r="B29" s="83" t="s">
        <v>34</v>
      </c>
      <c r="C29" s="54" t="s">
        <v>48</v>
      </c>
      <c r="D29" s="49">
        <v>2</v>
      </c>
      <c r="E29" s="29">
        <v>0</v>
      </c>
      <c r="F29" s="29">
        <v>2</v>
      </c>
      <c r="G29" s="77">
        <v>0</v>
      </c>
      <c r="H29" s="29">
        <v>2</v>
      </c>
      <c r="I29" s="29">
        <v>1</v>
      </c>
      <c r="J29" s="29">
        <v>0</v>
      </c>
      <c r="K29" s="29">
        <v>0</v>
      </c>
      <c r="L29" s="29">
        <v>0</v>
      </c>
      <c r="M29" s="7">
        <f>COUNT(D29:L29)*3</f>
        <v>27</v>
      </c>
      <c r="N29" s="8">
        <f>SUM(D29:L29)</f>
        <v>7</v>
      </c>
      <c r="O29" s="9">
        <f>M29-N29</f>
        <v>20</v>
      </c>
      <c r="P29" s="12">
        <f>IF(M29=0,"",N29/M29*100)</f>
        <v>25.925925925925924</v>
      </c>
    </row>
    <row r="30" spans="1:16" ht="13.5" customHeight="1" thickBot="1">
      <c r="A30" s="91">
        <v>27</v>
      </c>
      <c r="B30" s="79" t="s">
        <v>16</v>
      </c>
      <c r="C30" s="56" t="s">
        <v>42</v>
      </c>
      <c r="D30" s="40">
        <v>2</v>
      </c>
      <c r="E30" s="26"/>
      <c r="F30" s="26"/>
      <c r="G30" s="26"/>
      <c r="H30" s="64">
        <v>0</v>
      </c>
      <c r="I30" s="26">
        <v>0</v>
      </c>
      <c r="J30" s="26"/>
      <c r="K30" s="26">
        <v>0</v>
      </c>
      <c r="L30" s="26">
        <v>1</v>
      </c>
      <c r="M30" s="1">
        <f>COUNT(D30:L30)*3</f>
        <v>15</v>
      </c>
      <c r="N30" s="2">
        <f>SUM(D30:L30)</f>
        <v>3</v>
      </c>
      <c r="O30" s="11">
        <f>M30-N30</f>
        <v>12</v>
      </c>
      <c r="P30" s="12">
        <f>IF(M30=0,"",N30/M30*100)</f>
        <v>20</v>
      </c>
    </row>
    <row r="31" spans="1:16" ht="13.5" customHeight="1" thickBot="1">
      <c r="A31" s="91">
        <v>28</v>
      </c>
      <c r="B31" s="81" t="s">
        <v>15</v>
      </c>
      <c r="C31" s="56" t="s">
        <v>42</v>
      </c>
      <c r="D31" s="45">
        <v>3</v>
      </c>
      <c r="E31" s="26">
        <v>0</v>
      </c>
      <c r="F31" s="26">
        <v>0</v>
      </c>
      <c r="G31" s="26">
        <v>0</v>
      </c>
      <c r="H31" s="64">
        <v>0</v>
      </c>
      <c r="I31" s="26">
        <v>0</v>
      </c>
      <c r="J31" s="26">
        <v>0</v>
      </c>
      <c r="K31" s="26">
        <v>0</v>
      </c>
      <c r="L31" s="26">
        <v>1</v>
      </c>
      <c r="M31" s="1">
        <f>COUNT(D31:L31)*3</f>
        <v>27</v>
      </c>
      <c r="N31" s="2">
        <f>SUM(D31:L31)</f>
        <v>4</v>
      </c>
      <c r="O31" s="11">
        <f>M31-N31</f>
        <v>23</v>
      </c>
      <c r="P31" s="10">
        <f>IF(M31=0,"",N31/M31*100)</f>
        <v>14.814814814814813</v>
      </c>
    </row>
    <row r="32" spans="1:16" ht="13.5" customHeight="1" thickBot="1">
      <c r="A32" s="91">
        <v>29</v>
      </c>
      <c r="B32" s="79" t="s">
        <v>49</v>
      </c>
      <c r="C32" s="56" t="s">
        <v>48</v>
      </c>
      <c r="D32" s="45">
        <v>0</v>
      </c>
      <c r="E32" s="26">
        <v>0</v>
      </c>
      <c r="F32" s="26">
        <v>1</v>
      </c>
      <c r="G32" s="64">
        <v>0</v>
      </c>
      <c r="H32" s="26">
        <v>1</v>
      </c>
      <c r="I32" s="26">
        <v>1</v>
      </c>
      <c r="J32" s="26">
        <v>0</v>
      </c>
      <c r="K32" s="26">
        <v>0</v>
      </c>
      <c r="L32" s="26">
        <v>0</v>
      </c>
      <c r="M32" s="1">
        <f>COUNT(D32:L32)*3</f>
        <v>27</v>
      </c>
      <c r="N32" s="2">
        <f>SUM(D32:L32)</f>
        <v>3</v>
      </c>
      <c r="O32" s="11">
        <f>M32-N32</f>
        <v>24</v>
      </c>
      <c r="P32" s="10">
        <f>IF(M32=0,"",N32/M32*100)</f>
        <v>11.11111111111111</v>
      </c>
    </row>
    <row r="33" spans="1:17" ht="13.5" customHeight="1" thickBot="1">
      <c r="A33" s="91">
        <v>30</v>
      </c>
      <c r="B33" s="79" t="s">
        <v>27</v>
      </c>
      <c r="C33" s="56" t="s">
        <v>42</v>
      </c>
      <c r="D33" s="45">
        <v>1</v>
      </c>
      <c r="E33" s="26">
        <v>0</v>
      </c>
      <c r="F33" s="26">
        <v>0</v>
      </c>
      <c r="G33" s="26">
        <v>0</v>
      </c>
      <c r="H33" s="64"/>
      <c r="I33" s="26">
        <v>0</v>
      </c>
      <c r="J33" s="26">
        <v>0</v>
      </c>
      <c r="K33" s="26">
        <v>0</v>
      </c>
      <c r="L33" s="26">
        <v>0</v>
      </c>
      <c r="M33" s="1">
        <v>15</v>
      </c>
      <c r="N33" s="2">
        <f>SUM(D33:L33)</f>
        <v>1</v>
      </c>
      <c r="O33" s="11">
        <f>M33-N33</f>
        <v>14</v>
      </c>
      <c r="P33" s="10">
        <f>IF(M33=0,"",N33/M33*100)</f>
        <v>6.666666666666667</v>
      </c>
      <c r="Q33" t="s">
        <v>52</v>
      </c>
    </row>
    <row r="34" spans="1:17" ht="13.5" customHeight="1" thickBot="1">
      <c r="A34" s="92">
        <v>31</v>
      </c>
      <c r="B34" s="79" t="s">
        <v>50</v>
      </c>
      <c r="C34" s="56" t="s">
        <v>48</v>
      </c>
      <c r="D34" s="45">
        <v>0</v>
      </c>
      <c r="E34" s="26">
        <v>0</v>
      </c>
      <c r="F34" s="26">
        <v>0</v>
      </c>
      <c r="G34" s="64">
        <v>0</v>
      </c>
      <c r="H34" s="26">
        <v>0</v>
      </c>
      <c r="I34" s="26">
        <v>1</v>
      </c>
      <c r="J34" s="26">
        <v>0</v>
      </c>
      <c r="K34" s="26">
        <v>0</v>
      </c>
      <c r="L34" s="26">
        <v>0</v>
      </c>
      <c r="M34" s="1">
        <f>COUNT(D34:L34)*3-3</f>
        <v>24</v>
      </c>
      <c r="N34" s="2">
        <f>SUM(D34:L34)</f>
        <v>1</v>
      </c>
      <c r="O34" s="11">
        <f>M34-N34</f>
        <v>23</v>
      </c>
      <c r="P34" s="10">
        <f>IF(M34=0,"",N34/M34*100)</f>
        <v>4.166666666666666</v>
      </c>
      <c r="Q34" t="s">
        <v>52</v>
      </c>
    </row>
    <row r="35" spans="2:16" ht="13.5" customHeight="1" thickBot="1">
      <c r="B35" s="36"/>
      <c r="C35" s="54"/>
      <c r="D35" s="45"/>
      <c r="E35" s="26"/>
      <c r="F35" s="26"/>
      <c r="G35" s="26"/>
      <c r="H35" s="26"/>
      <c r="I35" s="26"/>
      <c r="J35" s="26"/>
      <c r="K35" s="26"/>
      <c r="L35" s="26"/>
      <c r="M35" s="1"/>
      <c r="N35" s="2"/>
      <c r="O35" s="11"/>
      <c r="P35" s="10"/>
    </row>
    <row r="36" spans="2:16" ht="12.75">
      <c r="B36" s="37" t="s">
        <v>17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</sheetData>
  <sheetProtection/>
  <mergeCells count="3">
    <mergeCell ref="D2:L2"/>
    <mergeCell ref="M2:P2"/>
    <mergeCell ref="C36:P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Pisti</cp:lastModifiedBy>
  <cp:lastPrinted>2016-09-07T12:28:47Z</cp:lastPrinted>
  <dcterms:created xsi:type="dcterms:W3CDTF">2002-10-11T16:39:46Z</dcterms:created>
  <dcterms:modified xsi:type="dcterms:W3CDTF">2023-01-13T09:57:26Z</dcterms:modified>
  <cp:category/>
  <cp:version/>
  <cp:contentType/>
  <cp:contentStatus/>
</cp:coreProperties>
</file>